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L01197483\Laboral\Produccion\EEL_Catalogo\dip_finanzas\T1-C1\CF206_curso\curso\web\comunes\imagenes\pdf\"/>
    </mc:Choice>
  </mc:AlternateContent>
  <bookViews>
    <workbookView xWindow="0" yWindow="0" windowWidth="23025" windowHeight="12435" tabRatio="500"/>
  </bookViews>
  <sheets>
    <sheet name="3.2 VFA" sheetId="1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3" i="11" l="1"/>
  <c r="J66" i="11"/>
  <c r="L65" i="11"/>
  <c r="G63" i="11"/>
  <c r="H64" i="11"/>
  <c r="J65" i="11"/>
  <c r="B48" i="11"/>
  <c r="B22" i="11"/>
  <c r="E40" i="11"/>
  <c r="H40" i="11"/>
  <c r="J40" i="11"/>
  <c r="B28" i="11"/>
  <c r="B20" i="11"/>
  <c r="E6" i="11"/>
  <c r="E41" i="11"/>
  <c r="C50" i="11"/>
  <c r="K65" i="11"/>
  <c r="C52" i="11"/>
  <c r="D50" i="11"/>
  <c r="C51" i="11"/>
  <c r="C54" i="11"/>
  <c r="C53" i="11"/>
  <c r="C56" i="11"/>
  <c r="E64" i="11"/>
  <c r="C60" i="11"/>
  <c r="C61" i="11"/>
  <c r="C59" i="11"/>
  <c r="D59" i="11"/>
  <c r="C57" i="11"/>
  <c r="C58" i="11"/>
  <c r="D52" i="11"/>
  <c r="E37" i="11"/>
  <c r="C37" i="11"/>
  <c r="C36" i="11"/>
  <c r="C30" i="11"/>
  <c r="C35" i="11"/>
  <c r="C34" i="11"/>
  <c r="C32" i="11"/>
  <c r="C31" i="11"/>
</calcChain>
</file>

<file path=xl/sharedStrings.xml><?xml version="1.0" encoding="utf-8"?>
<sst xmlns="http://schemas.openxmlformats.org/spreadsheetml/2006/main" count="66" uniqueCount="45">
  <si>
    <t>Plazo</t>
  </si>
  <si>
    <t>Tasa</t>
  </si>
  <si>
    <t xml:space="preserve">VF = </t>
  </si>
  <si>
    <t>Valor Futuro</t>
  </si>
  <si>
    <t xml:space="preserve">durante </t>
  </si>
  <si>
    <t>Respuesta :</t>
  </si>
  <si>
    <t>Comprueba:</t>
  </si>
  <si>
    <t>Intereses</t>
  </si>
  <si>
    <t>año (s)</t>
  </si>
  <si>
    <t xml:space="preserve">Tasa = </t>
  </si>
  <si>
    <t xml:space="preserve">Plazo = </t>
  </si>
  <si>
    <t xml:space="preserve">NIVEL 1 </t>
  </si>
  <si>
    <t xml:space="preserve">NIVEL 2 </t>
  </si>
  <si>
    <t xml:space="preserve">Otras periodicidades  </t>
  </si>
  <si>
    <t>Crédito</t>
  </si>
  <si>
    <t>semestral</t>
  </si>
  <si>
    <t xml:space="preserve">pagado de forma </t>
  </si>
  <si>
    <t>anual</t>
  </si>
  <si>
    <t>cuatrimestral</t>
  </si>
  <si>
    <t>trimestral</t>
  </si>
  <si>
    <t>bimestral</t>
  </si>
  <si>
    <t>mensual</t>
  </si>
  <si>
    <t>quincenal</t>
  </si>
  <si>
    <t>semanal</t>
  </si>
  <si>
    <t>diaria</t>
  </si>
  <si>
    <t>Nper</t>
  </si>
  <si>
    <t>Tasae</t>
  </si>
  <si>
    <t>NPER</t>
  </si>
  <si>
    <t xml:space="preserve"> años?</t>
  </si>
  <si>
    <t xml:space="preserve"> de forma </t>
  </si>
  <si>
    <t>Pago</t>
  </si>
  <si>
    <t xml:space="preserve">Valor Presente </t>
  </si>
  <si>
    <t xml:space="preserve">anuales a una tasa de interes del </t>
  </si>
  <si>
    <t xml:space="preserve"> año (s) , </t>
  </si>
  <si>
    <t xml:space="preserve"> a una tasa de interés del </t>
  </si>
  <si>
    <t>CALCULADORA INTERES COMPUESTO VALOR FUTURO ANUALIDAD</t>
  </si>
  <si>
    <t>¿Cuanto dinero juntará una persona si deposita  $</t>
  </si>
  <si>
    <t>PV(Tasa, Nper, Pago,VF,Tipo)</t>
  </si>
  <si>
    <t>FV(Tasa, Nper, Pago,VP,Tipo)</t>
  </si>
  <si>
    <t>Periodicidad=</t>
  </si>
  <si>
    <t>FV</t>
  </si>
  <si>
    <t>Ahorro</t>
  </si>
  <si>
    <t>NIVEL 2</t>
  </si>
  <si>
    <t>¿Cuánto ahorro generará una serie de pagos de $</t>
  </si>
  <si>
    <t>¿Cuánto dinero juntará una persona si deposita  $1000 anuales a una tasa de interes del 12% durante 13 años?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</si>
</sst>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4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0" fontId="0" fillId="0" borderId="0" xfId="0" applyNumberFormat="1"/>
    <xf numFmtId="44" fontId="0" fillId="0" borderId="0" xfId="2" applyFont="1"/>
    <xf numFmtId="10" fontId="0" fillId="0" borderId="0" xfId="3" applyNumberFormat="1" applyFont="1"/>
    <xf numFmtId="44" fontId="0" fillId="0" borderId="0" xfId="0" applyNumberFormat="1"/>
    <xf numFmtId="43" fontId="0" fillId="0" borderId="0" xfId="1" applyFont="1"/>
    <xf numFmtId="43" fontId="0" fillId="0" borderId="0" xfId="0" applyNumberFormat="1"/>
    <xf numFmtId="0" fontId="2" fillId="0" borderId="0" xfId="0" applyFont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8" fontId="0" fillId="0" borderId="0" xfId="0" applyNumberFormat="1"/>
    <xf numFmtId="8" fontId="0" fillId="0" borderId="0" xfId="2" applyNumberFormat="1" applyFont="1"/>
    <xf numFmtId="10" fontId="0" fillId="0" borderId="0" xfId="2" applyNumberFormat="1" applyFont="1"/>
    <xf numFmtId="0" fontId="0" fillId="0" borderId="0" xfId="0" applyAlignment="1">
      <alignment horizontal="right"/>
    </xf>
  </cellXfs>
  <cellStyles count="412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8"/>
  <sheetViews>
    <sheetView tabSelected="1" workbookViewId="0"/>
  </sheetViews>
  <sheetFormatPr defaultColWidth="11" defaultRowHeight="15.75" x14ac:dyDescent="0.25"/>
  <cols>
    <col min="3" max="3" width="14.625" customWidth="1"/>
  </cols>
  <sheetData>
    <row r="2" spans="2:5" x14ac:dyDescent="0.25">
      <c r="B2" s="7" t="s">
        <v>44</v>
      </c>
    </row>
    <row r="3" spans="2:5" x14ac:dyDescent="0.25">
      <c r="B3" s="7"/>
    </row>
    <row r="4" spans="2:5" x14ac:dyDescent="0.25">
      <c r="B4" t="s">
        <v>2</v>
      </c>
      <c r="C4" s="6">
        <v>1000</v>
      </c>
    </row>
    <row r="5" spans="2:5" x14ac:dyDescent="0.25">
      <c r="B5" t="s">
        <v>9</v>
      </c>
      <c r="C5" s="1">
        <v>0.12</v>
      </c>
      <c r="E5" t="s">
        <v>38</v>
      </c>
    </row>
    <row r="6" spans="2:5" x14ac:dyDescent="0.25">
      <c r="B6" t="s">
        <v>10</v>
      </c>
      <c r="C6">
        <v>13</v>
      </c>
      <c r="E6" s="11">
        <f>FV(C5,C6,-C4)</f>
        <v>28029.109263771807</v>
      </c>
    </row>
    <row r="8" spans="2:5" x14ac:dyDescent="0.25">
      <c r="B8" s="7" t="s">
        <v>5</v>
      </c>
      <c r="C8" s="4">
        <v>28029.109263771807</v>
      </c>
    </row>
    <row r="9" spans="2:5" x14ac:dyDescent="0.25">
      <c r="B9" s="7" t="s">
        <v>6</v>
      </c>
      <c r="C9" s="5">
        <v>1000</v>
      </c>
      <c r="D9" t="s">
        <v>3</v>
      </c>
    </row>
    <row r="10" spans="2:5" x14ac:dyDescent="0.25">
      <c r="C10">
        <v>13</v>
      </c>
      <c r="D10" t="s">
        <v>8</v>
      </c>
      <c r="E10" t="s">
        <v>0</v>
      </c>
    </row>
    <row r="11" spans="2:5" x14ac:dyDescent="0.25">
      <c r="C11" s="6">
        <v>28029.109263771807</v>
      </c>
      <c r="D11" t="s">
        <v>31</v>
      </c>
      <c r="E11" t="s">
        <v>38</v>
      </c>
    </row>
    <row r="12" spans="2:5" x14ac:dyDescent="0.25">
      <c r="C12" s="5"/>
    </row>
    <row r="20" spans="1:5" x14ac:dyDescent="0.25">
      <c r="A20" t="s">
        <v>11</v>
      </c>
      <c r="B20" t="str">
        <f ca="1">+B28</f>
        <v>¿Cuanto dinero juntará una persona si deposita  $2900 anuales a una tasa de interes del 5% durante 14 años?</v>
      </c>
    </row>
    <row r="22" spans="1:5" x14ac:dyDescent="0.25">
      <c r="A22" t="s">
        <v>42</v>
      </c>
      <c r="B22" t="str">
        <f ca="1">+B48</f>
        <v>¿Cuánto ahorro generará una serie de pagos de $1500  de forma trimestral a una tasa de interés del 6% durante 3 año (s) , pagado de forma trimestral?</v>
      </c>
    </row>
    <row r="25" spans="1:5" x14ac:dyDescent="0.25">
      <c r="A25" s="8" t="s">
        <v>35</v>
      </c>
      <c r="B25" s="8"/>
      <c r="C25" s="8"/>
    </row>
    <row r="27" spans="1:5" x14ac:dyDescent="0.25">
      <c r="A27" t="s">
        <v>41</v>
      </c>
    </row>
    <row r="28" spans="1:5" x14ac:dyDescent="0.25">
      <c r="B28" s="7" t="str">
        <f ca="1">+B40&amp;E40&amp;" "&amp;F40&amp;H40*100&amp;"% "&amp;I40&amp;J40&amp;K40</f>
        <v>¿Cuanto dinero juntará una persona si deposita  $2900 anuales a una tasa de interes del 5% durante 14 años?</v>
      </c>
    </row>
    <row r="29" spans="1:5" x14ac:dyDescent="0.25">
      <c r="B29" s="7"/>
    </row>
    <row r="30" spans="1:5" x14ac:dyDescent="0.25">
      <c r="B30" t="s">
        <v>2</v>
      </c>
      <c r="C30" s="6">
        <f ca="1">+E40</f>
        <v>2900</v>
      </c>
    </row>
    <row r="31" spans="1:5" x14ac:dyDescent="0.25">
      <c r="B31" t="s">
        <v>9</v>
      </c>
      <c r="C31" s="1">
        <f ca="1">+H40</f>
        <v>0.05</v>
      </c>
      <c r="E31" t="s">
        <v>38</v>
      </c>
    </row>
    <row r="32" spans="1:5" x14ac:dyDescent="0.25">
      <c r="B32" t="s">
        <v>10</v>
      </c>
      <c r="C32">
        <f ca="1">+J40</f>
        <v>14</v>
      </c>
    </row>
    <row r="34" spans="1:11" x14ac:dyDescent="0.25">
      <c r="B34" s="7" t="s">
        <v>5</v>
      </c>
      <c r="C34" s="4">
        <f ca="1">+E41</f>
        <v>56836.032767485049</v>
      </c>
    </row>
    <row r="35" spans="1:11" x14ac:dyDescent="0.25">
      <c r="B35" s="7" t="s">
        <v>6</v>
      </c>
      <c r="C35" s="5">
        <f ca="1">+C30</f>
        <v>2900</v>
      </c>
      <c r="D35" t="s">
        <v>3</v>
      </c>
    </row>
    <row r="36" spans="1:11" x14ac:dyDescent="0.25">
      <c r="C36">
        <f ca="1">+J40</f>
        <v>14</v>
      </c>
      <c r="D36" t="s">
        <v>8</v>
      </c>
      <c r="E36" t="s">
        <v>0</v>
      </c>
    </row>
    <row r="37" spans="1:11" x14ac:dyDescent="0.25">
      <c r="C37" s="6">
        <f ca="1">+E41</f>
        <v>56836.032767485049</v>
      </c>
      <c r="D37" t="s">
        <v>31</v>
      </c>
      <c r="E37" t="str">
        <f>+E31</f>
        <v>FV(Tasa, Nper, Pago,VP,Tipo)</v>
      </c>
    </row>
    <row r="38" spans="1:11" x14ac:dyDescent="0.25">
      <c r="C38" s="5"/>
    </row>
    <row r="40" spans="1:11" x14ac:dyDescent="0.25">
      <c r="B40" t="s">
        <v>36</v>
      </c>
      <c r="E40" s="2">
        <f ca="1">RANDBETWEEN(10,30)*100</f>
        <v>2900</v>
      </c>
      <c r="F40" t="s">
        <v>32</v>
      </c>
      <c r="H40" s="3">
        <f ca="1">RANDBETWEEN(1,15)/100</f>
        <v>0.05</v>
      </c>
      <c r="I40" t="s">
        <v>4</v>
      </c>
      <c r="J40">
        <f ca="1">RANDBETWEEN(1,15)</f>
        <v>14</v>
      </c>
      <c r="K40" t="s">
        <v>28</v>
      </c>
    </row>
    <row r="41" spans="1:11" x14ac:dyDescent="0.25">
      <c r="E41" s="12">
        <f ca="1">-FV(H40,J40,E40,0)</f>
        <v>56836.032767485049</v>
      </c>
    </row>
    <row r="45" spans="1:11" x14ac:dyDescent="0.25">
      <c r="A45" s="9" t="s">
        <v>12</v>
      </c>
      <c r="B45" s="10" t="s">
        <v>13</v>
      </c>
      <c r="C45" s="10"/>
    </row>
    <row r="47" spans="1:11" x14ac:dyDescent="0.25">
      <c r="A47" t="s">
        <v>14</v>
      </c>
    </row>
    <row r="48" spans="1:11" x14ac:dyDescent="0.25">
      <c r="B48" s="7" t="str">
        <f ca="1">+D63&amp;E63&amp;" "&amp;F63&amp;G63&amp;F64&amp;H64*100&amp;"% "&amp;I64&amp;J65&amp;K64&amp;I65&amp;L65&amp;"?"</f>
        <v>¿Cuánto ahorro generará una serie de pagos de $1500  de forma trimestral a una tasa de interés del 6% durante 3 año (s) , pagado de forma trimestral?</v>
      </c>
    </row>
    <row r="49" spans="1:16" x14ac:dyDescent="0.25">
      <c r="B49" s="14" t="s">
        <v>2</v>
      </c>
      <c r="C49" s="6">
        <v>0</v>
      </c>
      <c r="E49" s="7"/>
    </row>
    <row r="50" spans="1:16" x14ac:dyDescent="0.25">
      <c r="B50" s="14" t="s">
        <v>9</v>
      </c>
      <c r="C50" s="1">
        <f ca="1">+H64</f>
        <v>0.06</v>
      </c>
      <c r="D50" s="3">
        <f ca="1">+C50/C52</f>
        <v>1.4999999999999999E-2</v>
      </c>
      <c r="E50" t="s">
        <v>26</v>
      </c>
    </row>
    <row r="51" spans="1:16" x14ac:dyDescent="0.25">
      <c r="B51" s="14" t="s">
        <v>10</v>
      </c>
      <c r="C51">
        <f ca="1">+J65</f>
        <v>3</v>
      </c>
      <c r="F51" t="s">
        <v>37</v>
      </c>
    </row>
    <row r="52" spans="1:16" x14ac:dyDescent="0.25">
      <c r="B52" s="14" t="s">
        <v>39</v>
      </c>
      <c r="C52">
        <f ca="1">+K65</f>
        <v>4</v>
      </c>
      <c r="D52" t="str">
        <f ca="1">+L65</f>
        <v>trimestral</v>
      </c>
    </row>
    <row r="53" spans="1:16" x14ac:dyDescent="0.25">
      <c r="B53" s="14" t="s">
        <v>30</v>
      </c>
      <c r="C53" s="4">
        <f ca="1">+E63</f>
        <v>1500</v>
      </c>
    </row>
    <row r="54" spans="1:16" x14ac:dyDescent="0.25">
      <c r="B54" s="14" t="s">
        <v>25</v>
      </c>
      <c r="C54">
        <f ca="1">+C51*C52</f>
        <v>12</v>
      </c>
    </row>
    <row r="56" spans="1:16" x14ac:dyDescent="0.25">
      <c r="A56" s="7" t="s">
        <v>5</v>
      </c>
      <c r="C56" s="11">
        <f ca="1">+FV(D50,C54,-C53,C49)</f>
        <v>19561.817146153327</v>
      </c>
      <c r="D56" t="s">
        <v>40</v>
      </c>
    </row>
    <row r="57" spans="1:16" x14ac:dyDescent="0.25">
      <c r="A57" s="7" t="s">
        <v>6</v>
      </c>
      <c r="C57" s="5">
        <f ca="1">+E64</f>
        <v>19561.817146153327</v>
      </c>
      <c r="D57" t="s">
        <v>3</v>
      </c>
    </row>
    <row r="58" spans="1:16" x14ac:dyDescent="0.25">
      <c r="B58" s="14" t="s">
        <v>30</v>
      </c>
      <c r="C58" s="2">
        <f ca="1">+C57*H64/K65</f>
        <v>293.42725719229992</v>
      </c>
      <c r="D58" t="s">
        <v>7</v>
      </c>
    </row>
    <row r="59" spans="1:16" x14ac:dyDescent="0.25">
      <c r="B59" s="14" t="s">
        <v>1</v>
      </c>
      <c r="C59" s="13">
        <f ca="1">+H64</f>
        <v>0.06</v>
      </c>
      <c r="D59" s="3">
        <f ca="1">+C59/C52</f>
        <v>1.4999999999999999E-2</v>
      </c>
    </row>
    <row r="60" spans="1:16" x14ac:dyDescent="0.25">
      <c r="C60">
        <f ca="1">+J65</f>
        <v>3</v>
      </c>
      <c r="D60" t="s">
        <v>8</v>
      </c>
      <c r="N60">
        <v>1</v>
      </c>
      <c r="O60">
        <v>360</v>
      </c>
      <c r="P60" t="s">
        <v>24</v>
      </c>
    </row>
    <row r="61" spans="1:16" x14ac:dyDescent="0.25">
      <c r="B61" s="14" t="s">
        <v>27</v>
      </c>
      <c r="C61">
        <f ca="1">+C60*K65</f>
        <v>12</v>
      </c>
      <c r="N61">
        <v>2</v>
      </c>
      <c r="O61">
        <v>52</v>
      </c>
      <c r="P61" t="s">
        <v>23</v>
      </c>
    </row>
    <row r="62" spans="1:16" x14ac:dyDescent="0.25">
      <c r="C62" s="6">
        <v>0</v>
      </c>
      <c r="D62" t="s">
        <v>3</v>
      </c>
      <c r="N62">
        <v>3</v>
      </c>
      <c r="O62">
        <v>24</v>
      </c>
      <c r="P62" t="s">
        <v>22</v>
      </c>
    </row>
    <row r="63" spans="1:16" x14ac:dyDescent="0.25">
      <c r="D63" t="s">
        <v>43</v>
      </c>
      <c r="E63" s="2">
        <f ca="1">RANDBETWEEN(10,30)*100</f>
        <v>1500</v>
      </c>
      <c r="F63" t="s">
        <v>29</v>
      </c>
      <c r="G63" t="str">
        <f ca="1">+L65</f>
        <v>trimestral</v>
      </c>
      <c r="N63">
        <v>4</v>
      </c>
      <c r="O63">
        <v>12</v>
      </c>
      <c r="P63" t="s">
        <v>21</v>
      </c>
    </row>
    <row r="64" spans="1:16" x14ac:dyDescent="0.25">
      <c r="E64" s="12">
        <f ca="1">FV(H64/K65,K65*J65,-E63)</f>
        <v>19561.817146153327</v>
      </c>
      <c r="F64" t="s">
        <v>34</v>
      </c>
      <c r="H64" s="3">
        <f ca="1">RANDBETWEEN(1,15)/100</f>
        <v>0.06</v>
      </c>
      <c r="I64" t="s">
        <v>4</v>
      </c>
      <c r="K64" t="s">
        <v>33</v>
      </c>
      <c r="N64">
        <v>5</v>
      </c>
      <c r="O64">
        <v>6</v>
      </c>
      <c r="P64" t="s">
        <v>20</v>
      </c>
    </row>
    <row r="65" spans="9:16" x14ac:dyDescent="0.25">
      <c r="I65" t="s">
        <v>16</v>
      </c>
      <c r="J65">
        <f ca="1">RANDBETWEEN(1,3)</f>
        <v>3</v>
      </c>
      <c r="K65">
        <f ca="1">VLOOKUP(J66,$N$60:$P$68,2,0)</f>
        <v>4</v>
      </c>
      <c r="L65" t="str">
        <f ca="1">VLOOKUP(J66,$N$60:$P$68,3,0)</f>
        <v>trimestral</v>
      </c>
      <c r="N65">
        <v>6</v>
      </c>
      <c r="O65">
        <v>4</v>
      </c>
      <c r="P65" t="s">
        <v>19</v>
      </c>
    </row>
    <row r="66" spans="9:16" x14ac:dyDescent="0.25">
      <c r="J66">
        <f ca="1">RANDBETWEEN(1,9)</f>
        <v>6</v>
      </c>
      <c r="N66">
        <v>7</v>
      </c>
      <c r="O66">
        <v>3</v>
      </c>
      <c r="P66" t="s">
        <v>18</v>
      </c>
    </row>
    <row r="67" spans="9:16" x14ac:dyDescent="0.25">
      <c r="N67">
        <v>8</v>
      </c>
      <c r="O67">
        <v>2</v>
      </c>
      <c r="P67" t="s">
        <v>15</v>
      </c>
    </row>
    <row r="68" spans="9:16" x14ac:dyDescent="0.25">
      <c r="N68">
        <v>9</v>
      </c>
      <c r="O68">
        <v>1</v>
      </c>
      <c r="P68" t="s">
        <v>17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 VFA</vt:lpstr>
    </vt:vector>
  </TitlesOfParts>
  <Company>CMASCH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Castillo</dc:creator>
  <cp:lastModifiedBy>Amalia Martha Rodríguez Antuna</cp:lastModifiedBy>
  <dcterms:created xsi:type="dcterms:W3CDTF">2016-05-01T16:11:09Z</dcterms:created>
  <dcterms:modified xsi:type="dcterms:W3CDTF">2016-09-07T22:39:41Z</dcterms:modified>
</cp:coreProperties>
</file>