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L03030844\Laboral\Desktop\Diseño instruccional Mayo\14_07_16\"/>
    </mc:Choice>
  </mc:AlternateContent>
  <bookViews>
    <workbookView xWindow="0" yWindow="0" windowWidth="23025" windowHeight="12435" tabRatio="500"/>
  </bookViews>
  <sheets>
    <sheet name="1.1 Valor Presente" sheetId="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1" i="2" l="1"/>
  <c r="H101" i="2"/>
  <c r="J101" i="2"/>
  <c r="B89" i="2"/>
  <c r="B78" i="2"/>
  <c r="B8" i="2"/>
  <c r="B9" i="2"/>
  <c r="B10" i="2"/>
  <c r="B11" i="2"/>
  <c r="B12" i="2"/>
  <c r="B13" i="2"/>
  <c r="B14" i="2"/>
  <c r="B15" i="2"/>
  <c r="B16" i="2"/>
  <c r="B17" i="2"/>
  <c r="C9" i="2"/>
  <c r="C8" i="2"/>
  <c r="D8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F17" i="2"/>
  <c r="F16" i="2"/>
  <c r="F15" i="2"/>
  <c r="F14" i="2"/>
  <c r="F13" i="2"/>
  <c r="F12" i="2"/>
  <c r="F11" i="2"/>
  <c r="F10" i="2"/>
  <c r="F9" i="2"/>
  <c r="F8" i="2"/>
  <c r="C48" i="2"/>
  <c r="C47" i="2"/>
  <c r="C50" i="2"/>
  <c r="J56" i="2"/>
  <c r="H56" i="2"/>
  <c r="E56" i="2"/>
  <c r="C53" i="2"/>
  <c r="C54" i="2"/>
  <c r="E137" i="2"/>
  <c r="H137" i="2"/>
  <c r="J137" i="2"/>
  <c r="J138" i="2"/>
  <c r="L138" i="2"/>
  <c r="B125" i="2"/>
  <c r="AA5" i="2"/>
  <c r="AB5" i="2"/>
  <c r="AA6" i="2"/>
  <c r="AB6" i="2"/>
  <c r="AA7" i="2"/>
  <c r="AB7" i="2"/>
  <c r="AA8" i="2"/>
  <c r="AB8" i="2"/>
  <c r="AA9" i="2"/>
  <c r="AB9" i="2"/>
  <c r="AA10" i="2"/>
  <c r="AB10" i="2"/>
  <c r="AA11" i="2"/>
  <c r="AB11" i="2"/>
  <c r="AA12" i="2"/>
  <c r="AB12" i="2"/>
  <c r="AA13" i="2"/>
  <c r="AB13" i="2"/>
  <c r="AA14" i="2"/>
  <c r="AB14" i="2"/>
  <c r="K138" i="2"/>
  <c r="E138" i="2"/>
  <c r="C132" i="2"/>
  <c r="C135" i="2"/>
  <c r="C136" i="2"/>
  <c r="C126" i="2"/>
  <c r="C127" i="2"/>
  <c r="C129" i="2"/>
  <c r="D127" i="2"/>
  <c r="C128" i="2"/>
  <c r="C130" i="2"/>
  <c r="E131" i="2"/>
  <c r="D131" i="2"/>
  <c r="C133" i="2"/>
  <c r="E134" i="2"/>
  <c r="C134" i="2"/>
  <c r="C131" i="2"/>
  <c r="D129" i="2"/>
  <c r="C70" i="2"/>
  <c r="C69" i="2"/>
  <c r="E52" i="2"/>
  <c r="C49" i="2"/>
  <c r="C67" i="2"/>
  <c r="C73" i="2"/>
  <c r="C74" i="2"/>
  <c r="E72" i="2"/>
  <c r="C71" i="2"/>
  <c r="C72" i="2"/>
  <c r="C66" i="2"/>
  <c r="C64" i="2"/>
  <c r="C63" i="2"/>
  <c r="C62" i="2"/>
  <c r="B60" i="2"/>
  <c r="C51" i="2"/>
  <c r="C52" i="2"/>
  <c r="B41" i="2"/>
  <c r="E118" i="2"/>
  <c r="H118" i="2"/>
  <c r="J118" i="2"/>
  <c r="E119" i="2"/>
  <c r="C113" i="2"/>
  <c r="C114" i="2"/>
  <c r="E115" i="2"/>
  <c r="C115" i="2"/>
  <c r="C116" i="2"/>
  <c r="C117" i="2"/>
  <c r="C112" i="2"/>
  <c r="C110" i="2"/>
  <c r="C109" i="2"/>
  <c r="C108" i="2"/>
  <c r="B106" i="2"/>
  <c r="C93" i="2"/>
  <c r="C92" i="2"/>
  <c r="E102" i="2"/>
  <c r="C96" i="2"/>
  <c r="C99" i="2"/>
  <c r="C100" i="2"/>
  <c r="C91" i="2"/>
  <c r="C97" i="2"/>
  <c r="E98" i="2"/>
  <c r="C98" i="2"/>
  <c r="C95" i="2"/>
</calcChain>
</file>

<file path=xl/sharedStrings.xml><?xml version="1.0" encoding="utf-8"?>
<sst xmlns="http://schemas.openxmlformats.org/spreadsheetml/2006/main" count="168" uniqueCount="78">
  <si>
    <t xml:space="preserve">BASE </t>
  </si>
  <si>
    <t>Interés</t>
  </si>
  <si>
    <t>Plazo</t>
  </si>
  <si>
    <t>VP</t>
  </si>
  <si>
    <t>VP = Capital</t>
  </si>
  <si>
    <t>Tasa</t>
  </si>
  <si>
    <t xml:space="preserve">VF = </t>
  </si>
  <si>
    <t>VP * (1+ Tasa * Plazo)</t>
  </si>
  <si>
    <t xml:space="preserve">Capital * Tasa </t>
  </si>
  <si>
    <t>1,2,3,4, … ,n</t>
  </si>
  <si>
    <t xml:space="preserve">Base para el calculo de intereses </t>
  </si>
  <si>
    <t>Tasa de interés acordada</t>
  </si>
  <si>
    <t>Capital</t>
  </si>
  <si>
    <t>VF</t>
  </si>
  <si>
    <t>Valor Futuro</t>
  </si>
  <si>
    <t>Tasa Interés</t>
  </si>
  <si>
    <t xml:space="preserve">a una tasa de interes del </t>
  </si>
  <si>
    <t>Valor Presente</t>
  </si>
  <si>
    <t xml:space="preserve">durante </t>
  </si>
  <si>
    <t>Respuesta :</t>
  </si>
  <si>
    <t>Comprueba:</t>
  </si>
  <si>
    <t>Intereses</t>
  </si>
  <si>
    <t>Pago de interes anual = VP * Tasa</t>
  </si>
  <si>
    <t xml:space="preserve">Interes acumulado por </t>
  </si>
  <si>
    <t>año (s)</t>
  </si>
  <si>
    <t>Total acumulado</t>
  </si>
  <si>
    <t xml:space="preserve">Tasa = </t>
  </si>
  <si>
    <t xml:space="preserve">Plazo = </t>
  </si>
  <si>
    <t>VP = VF / (1 + Tasa * Plazo)</t>
  </si>
  <si>
    <t>Ejemplo deposito</t>
  </si>
  <si>
    <t>Ejemplo crédito</t>
  </si>
  <si>
    <t xml:space="preserve">NIVEL 1 </t>
  </si>
  <si>
    <t xml:space="preserve">Solo anual </t>
  </si>
  <si>
    <t xml:space="preserve">NIVEL 2 </t>
  </si>
  <si>
    <t xml:space="preserve">Otras periodicidades  </t>
  </si>
  <si>
    <t>Deposito</t>
  </si>
  <si>
    <t>Crédito</t>
  </si>
  <si>
    <t>semestral</t>
  </si>
  <si>
    <t xml:space="preserve">pagado de forma </t>
  </si>
  <si>
    <t xml:space="preserve"> años, </t>
  </si>
  <si>
    <t>anual</t>
  </si>
  <si>
    <t>cuatrimestral</t>
  </si>
  <si>
    <t>trimestral</t>
  </si>
  <si>
    <t>bimestral</t>
  </si>
  <si>
    <t>mensual</t>
  </si>
  <si>
    <t>quincenal</t>
  </si>
  <si>
    <t>semanal</t>
  </si>
  <si>
    <t>diaria</t>
  </si>
  <si>
    <t>Tasa de interes</t>
  </si>
  <si>
    <t>VP = VF / (1+ Tasa * Plazo)</t>
  </si>
  <si>
    <t>Periodicidad</t>
  </si>
  <si>
    <t>VP = VF / (1 + Tasae * nper)</t>
  </si>
  <si>
    <t>Nper</t>
  </si>
  <si>
    <t>Tasae</t>
  </si>
  <si>
    <t>Pago de interes por periodo = VP * Tasa / periodos de pago en un año</t>
  </si>
  <si>
    <t>NPER</t>
  </si>
  <si>
    <t>TASA</t>
  </si>
  <si>
    <t xml:space="preserve">CALCULADORA FINAL  INTERES SIMPLE </t>
  </si>
  <si>
    <t>VF / (1+ Tasa * NPER)</t>
  </si>
  <si>
    <t>VP * (1+ Tasa* NPER)</t>
  </si>
  <si>
    <t>(VF / VP -1 ) / NPER</t>
  </si>
  <si>
    <t>(VF / VP -1 ) / Tasa</t>
  </si>
  <si>
    <t xml:space="preserve">Interés </t>
  </si>
  <si>
    <t xml:space="preserve"> VP * Tasa</t>
  </si>
  <si>
    <t xml:space="preserve"> VP * (1+ Tasa*Plazo)</t>
  </si>
  <si>
    <t xml:space="preserve"> VP * (1+Tasa * Plazo)</t>
  </si>
  <si>
    <t>VP=Capital</t>
  </si>
  <si>
    <t xml:space="preserve"> VF= VP * (1+ Tasa*Plazo)</t>
  </si>
  <si>
    <t>Interés=  VP * Tasa</t>
  </si>
  <si>
    <t>CALCULADORA DE EJERCICIOS VALOR PRESENTE</t>
  </si>
  <si>
    <t>¿Que cantidad depositó una persona que recibió $</t>
  </si>
  <si>
    <t xml:space="preserve"> años?</t>
  </si>
  <si>
    <t>¿Que cantidad solicitó de crédito una persona que termino pagando $</t>
  </si>
  <si>
    <t>CAMBIAR</t>
  </si>
  <si>
    <t>Plazo 1-10</t>
  </si>
  <si>
    <t>Un solo flujo</t>
  </si>
  <si>
    <t>Ejercicio</t>
  </si>
  <si>
    <t xml:space="preserve">Hint: Utiliza la calculadora anterior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</si>
</sst>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_-;\-* #,##0_-;_-* &quot;-&quot;??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scheme val="minor"/>
    </font>
    <font>
      <sz val="12"/>
      <color rgb="FF000000"/>
      <name val="Calibri"/>
      <scheme val="minor"/>
    </font>
    <font>
      <sz val="10"/>
      <color theme="1"/>
      <name val="Calibri"/>
      <scheme val="minor"/>
    </font>
    <font>
      <b/>
      <sz val="18"/>
      <color rgb="FF000000"/>
      <name val="Calibri"/>
      <scheme val="minor"/>
    </font>
    <font>
      <b/>
      <sz val="16"/>
      <color rgb="FF000000"/>
      <name val="Calibri"/>
      <scheme val="minor"/>
    </font>
    <font>
      <b/>
      <sz val="36"/>
      <color theme="1"/>
      <name val="Calibri"/>
      <scheme val="minor"/>
    </font>
    <font>
      <b/>
      <sz val="18"/>
      <color theme="1"/>
      <name val="Calibri"/>
      <scheme val="minor"/>
    </font>
    <font>
      <b/>
      <sz val="20"/>
      <color theme="1"/>
      <name val="Calibri"/>
      <scheme val="minor"/>
    </font>
    <font>
      <b/>
      <sz val="20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10" fontId="0" fillId="0" borderId="0" xfId="0" applyNumberFormat="1"/>
    <xf numFmtId="0" fontId="5" fillId="0" borderId="0" xfId="0" applyFo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4" fontId="0" fillId="0" borderId="0" xfId="2" applyFont="1"/>
    <xf numFmtId="10" fontId="0" fillId="0" borderId="0" xfId="3" applyNumberFormat="1" applyFont="1"/>
    <xf numFmtId="44" fontId="0" fillId="0" borderId="0" xfId="0" applyNumberFormat="1"/>
    <xf numFmtId="43" fontId="0" fillId="0" borderId="0" xfId="1" applyFont="1"/>
    <xf numFmtId="43" fontId="0" fillId="0" borderId="0" xfId="0" applyNumberFormat="1"/>
    <xf numFmtId="0" fontId="2" fillId="0" borderId="0" xfId="0" applyFont="1"/>
    <xf numFmtId="0" fontId="10" fillId="0" borderId="0" xfId="0" applyFont="1"/>
    <xf numFmtId="10" fontId="0" fillId="0" borderId="0" xfId="1" applyNumberFormat="1" applyFont="1"/>
    <xf numFmtId="165" fontId="0" fillId="0" borderId="0" xfId="1" applyNumberFormat="1" applyFon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3" fontId="0" fillId="3" borderId="0" xfId="0" applyNumberFormat="1" applyFill="1"/>
    <xf numFmtId="10" fontId="0" fillId="3" borderId="0" xfId="0" applyNumberFormat="1" applyFill="1"/>
    <xf numFmtId="0" fontId="12" fillId="0" borderId="0" xfId="0" applyFont="1" applyAlignment="1">
      <alignment horizontal="center"/>
    </xf>
    <xf numFmtId="9" fontId="13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44" fontId="12" fillId="3" borderId="0" xfId="2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12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'1.1 Valor Presente'!$AA$4</c:f>
              <c:strCache>
                <c:ptCount val="1"/>
                <c:pt idx="0">
                  <c:v>Interés=  VP * Tasa</c:v>
                </c:pt>
              </c:strCache>
            </c:strRef>
          </c:tx>
          <c:marker>
            <c:symbol val="none"/>
          </c:marker>
          <c:cat>
            <c:numRef>
              <c:f>'1.1 Valor Presente'!$Y$5:$Y$14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'1.1 Valor Presente'!$AA$5:$AA$14</c:f>
              <c:numCache>
                <c:formatCode>General</c:formatCode>
                <c:ptCount val="10"/>
                <c:pt idx="0">
                  <c:v>7000.0000000000009</c:v>
                </c:pt>
                <c:pt idx="1">
                  <c:v>7000.0000000000009</c:v>
                </c:pt>
                <c:pt idx="2">
                  <c:v>7000.0000000000009</c:v>
                </c:pt>
                <c:pt idx="3">
                  <c:v>7000.0000000000009</c:v>
                </c:pt>
                <c:pt idx="4">
                  <c:v>7000.0000000000009</c:v>
                </c:pt>
                <c:pt idx="5">
                  <c:v>7000.0000000000009</c:v>
                </c:pt>
                <c:pt idx="6">
                  <c:v>7000.0000000000009</c:v>
                </c:pt>
                <c:pt idx="7">
                  <c:v>7000.0000000000009</c:v>
                </c:pt>
                <c:pt idx="8">
                  <c:v>7000.0000000000009</c:v>
                </c:pt>
                <c:pt idx="9">
                  <c:v>7000.0000000000009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 Valor Presente'!$Z$4</c:f>
              <c:strCache>
                <c:ptCount val="1"/>
                <c:pt idx="0">
                  <c:v>VP=Capital</c:v>
                </c:pt>
              </c:strCache>
            </c:strRef>
          </c:tx>
          <c:marker>
            <c:symbol val="none"/>
          </c:marker>
          <c:cat>
            <c:numRef>
              <c:f>'1.1 Valor Presente'!$Y$5:$Y$14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'1.1 Valor Presente'!$Z$5:$Z$14</c:f>
              <c:numCache>
                <c:formatCode>#,##0.00</c:formatCode>
                <c:ptCount val="10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 Valor Presente'!$AB$4</c:f>
              <c:strCache>
                <c:ptCount val="1"/>
                <c:pt idx="0">
                  <c:v> VF= VP * (1+ Tasa*Plazo)</c:v>
                </c:pt>
              </c:strCache>
            </c:strRef>
          </c:tx>
          <c:marker>
            <c:symbol val="none"/>
          </c:marker>
          <c:cat>
            <c:numRef>
              <c:f>'1.1 Valor Presente'!$Y$5:$Y$14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'1.1 Valor Presente'!$AB$5:$AB$14</c:f>
              <c:numCache>
                <c:formatCode>#,##0.00</c:formatCode>
                <c:ptCount val="10"/>
                <c:pt idx="0">
                  <c:v>107000</c:v>
                </c:pt>
                <c:pt idx="1">
                  <c:v>114000</c:v>
                </c:pt>
                <c:pt idx="2">
                  <c:v>121000</c:v>
                </c:pt>
                <c:pt idx="3">
                  <c:v>128000</c:v>
                </c:pt>
                <c:pt idx="4">
                  <c:v>135000</c:v>
                </c:pt>
                <c:pt idx="5">
                  <c:v>142000</c:v>
                </c:pt>
                <c:pt idx="6">
                  <c:v>149000</c:v>
                </c:pt>
                <c:pt idx="7">
                  <c:v>156000</c:v>
                </c:pt>
                <c:pt idx="8">
                  <c:v>163000</c:v>
                </c:pt>
                <c:pt idx="9">
                  <c:v>170000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1190640"/>
        <c:axId val="-2071191728"/>
      </c:lineChart>
      <c:catAx>
        <c:axId val="-207119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71191728"/>
        <c:crosses val="autoZero"/>
        <c:auto val="1"/>
        <c:lblAlgn val="ctr"/>
        <c:lblOffset val="100"/>
        <c:noMultiLvlLbl val="0"/>
      </c:catAx>
      <c:valAx>
        <c:axId val="-2071191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71190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1</xdr:row>
      <xdr:rowOff>158750</xdr:rowOff>
    </xdr:from>
    <xdr:to>
      <xdr:col>22</xdr:col>
      <xdr:colOff>114300</xdr:colOff>
      <xdr:row>15</xdr:row>
      <xdr:rowOff>107950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9"/>
  <sheetViews>
    <sheetView tabSelected="1" workbookViewId="0">
      <selection activeCell="C2" sqref="C2:C4"/>
    </sheetView>
  </sheetViews>
  <sheetFormatPr defaultColWidth="11" defaultRowHeight="15.75" x14ac:dyDescent="0.25"/>
  <cols>
    <col min="1" max="1" width="7.5" bestFit="1" customWidth="1"/>
    <col min="2" max="2" width="14.875" bestFit="1" customWidth="1"/>
    <col min="3" max="3" width="22.5" customWidth="1"/>
    <col min="4" max="4" width="24.625" customWidth="1"/>
    <col min="5" max="5" width="13.125" customWidth="1"/>
    <col min="6" max="6" width="10.375" bestFit="1" customWidth="1"/>
    <col min="7" max="7" width="22.5" customWidth="1"/>
    <col min="8" max="8" width="11.5" bestFit="1" customWidth="1"/>
    <col min="9" max="9" width="20.625" customWidth="1"/>
    <col min="10" max="10" width="17" customWidth="1"/>
    <col min="11" max="11" width="19.5" customWidth="1"/>
    <col min="12" max="12" width="7.125" customWidth="1"/>
    <col min="13" max="13" width="18.625" customWidth="1"/>
  </cols>
  <sheetData>
    <row r="1" spans="1:28" ht="26.25" x14ac:dyDescent="0.4">
      <c r="A1" s="2"/>
      <c r="B1" s="36" t="s">
        <v>17</v>
      </c>
      <c r="C1" s="36"/>
      <c r="D1" s="34" t="s">
        <v>73</v>
      </c>
      <c r="E1" s="22"/>
      <c r="F1" s="31" t="s">
        <v>75</v>
      </c>
      <c r="G1" s="22"/>
      <c r="H1" s="2"/>
      <c r="I1" t="s">
        <v>57</v>
      </c>
    </row>
    <row r="2" spans="1:28" ht="26.25" x14ac:dyDescent="0.4">
      <c r="A2" s="2"/>
      <c r="B2" s="23" t="s">
        <v>0</v>
      </c>
      <c r="C2" s="35">
        <v>100000</v>
      </c>
      <c r="D2" s="23"/>
      <c r="E2" s="23"/>
      <c r="F2" s="23"/>
      <c r="G2" s="24"/>
      <c r="H2" s="2"/>
    </row>
    <row r="3" spans="1:28" ht="26.25" x14ac:dyDescent="0.25">
      <c r="A3" s="2"/>
      <c r="B3" s="23" t="s">
        <v>15</v>
      </c>
      <c r="C3" s="32">
        <v>7.0000000000000007E-2</v>
      </c>
      <c r="D3" s="23"/>
      <c r="E3" s="23"/>
      <c r="F3" s="23"/>
      <c r="G3" s="24"/>
      <c r="H3" s="2"/>
      <c r="I3" s="20" t="s">
        <v>56</v>
      </c>
      <c r="J3" s="20" t="s">
        <v>55</v>
      </c>
      <c r="K3" s="20" t="s">
        <v>3</v>
      </c>
      <c r="M3" s="20" t="s">
        <v>13</v>
      </c>
    </row>
    <row r="4" spans="1:28" ht="26.25" x14ac:dyDescent="0.25">
      <c r="B4" t="s">
        <v>74</v>
      </c>
      <c r="C4" s="33">
        <v>10</v>
      </c>
      <c r="I4" s="19" t="s">
        <v>60</v>
      </c>
      <c r="J4" s="19" t="s">
        <v>61</v>
      </c>
      <c r="K4" s="19" t="s">
        <v>58</v>
      </c>
      <c r="M4" s="19" t="s">
        <v>59</v>
      </c>
      <c r="Z4" s="25" t="s">
        <v>66</v>
      </c>
      <c r="AA4" s="25" t="s">
        <v>68</v>
      </c>
      <c r="AB4" s="25" t="s">
        <v>67</v>
      </c>
    </row>
    <row r="5" spans="1:28" x14ac:dyDescent="0.25">
      <c r="Y5" s="3">
        <v>1</v>
      </c>
      <c r="Z5" s="26">
        <v>100000</v>
      </c>
      <c r="AA5" s="23">
        <f t="shared" ref="AA5:AA14" si="0">+Z5*$C$3</f>
        <v>7000.0000000000009</v>
      </c>
      <c r="AB5" s="26">
        <f>+Z5+AA5</f>
        <v>107000</v>
      </c>
    </row>
    <row r="6" spans="1:28" ht="21" x14ac:dyDescent="0.25">
      <c r="A6" s="5" t="s">
        <v>2</v>
      </c>
      <c r="B6" s="28" t="s">
        <v>3</v>
      </c>
      <c r="C6" s="28" t="s">
        <v>1</v>
      </c>
      <c r="D6" s="28" t="s">
        <v>14</v>
      </c>
      <c r="E6" s="24"/>
      <c r="F6" s="28"/>
      <c r="G6" s="24"/>
      <c r="Y6" s="3">
        <v>2</v>
      </c>
      <c r="Z6" s="26">
        <v>100000</v>
      </c>
      <c r="AA6" s="23">
        <f t="shared" si="0"/>
        <v>7000.0000000000009</v>
      </c>
      <c r="AB6" s="26">
        <f t="shared" ref="AB6:AB14" si="1">+AB5+AA6</f>
        <v>114000</v>
      </c>
    </row>
    <row r="7" spans="1:28" ht="21" x14ac:dyDescent="0.25">
      <c r="B7" s="25" t="s">
        <v>12</v>
      </c>
      <c r="C7" s="25" t="s">
        <v>63</v>
      </c>
      <c r="D7" s="25" t="s">
        <v>64</v>
      </c>
      <c r="E7" s="25"/>
      <c r="F7" s="37" t="s">
        <v>65</v>
      </c>
      <c r="G7" s="37"/>
      <c r="I7" s="21" t="s">
        <v>56</v>
      </c>
      <c r="J7" s="21" t="s">
        <v>55</v>
      </c>
      <c r="K7" s="20" t="s">
        <v>3</v>
      </c>
      <c r="L7" s="21">
        <v>0</v>
      </c>
      <c r="M7" s="21" t="s">
        <v>13</v>
      </c>
      <c r="Y7" s="3">
        <v>3</v>
      </c>
      <c r="Z7" s="26">
        <v>100000</v>
      </c>
      <c r="AA7" s="23">
        <f t="shared" si="0"/>
        <v>7000.0000000000009</v>
      </c>
      <c r="AB7" s="26">
        <f t="shared" si="1"/>
        <v>121000</v>
      </c>
    </row>
    <row r="8" spans="1:28" x14ac:dyDescent="0.25">
      <c r="A8" s="3">
        <v>1</v>
      </c>
      <c r="B8" s="26">
        <f>+C2</f>
        <v>100000</v>
      </c>
      <c r="C8" s="23">
        <f t="shared" ref="C8:C17" si="2">+B8*$C$3</f>
        <v>7000.0000000000009</v>
      </c>
      <c r="D8" s="26">
        <f>+B8+C8</f>
        <v>107000</v>
      </c>
      <c r="E8" s="26"/>
      <c r="F8" s="26">
        <f>B8*(1+$C$3*A8)</f>
        <v>107000</v>
      </c>
      <c r="G8" s="22"/>
      <c r="Y8" s="3">
        <v>4</v>
      </c>
      <c r="Z8" s="26">
        <v>100000</v>
      </c>
      <c r="AA8" s="23">
        <f t="shared" si="0"/>
        <v>7000.0000000000009</v>
      </c>
      <c r="AB8" s="26">
        <f t="shared" si="1"/>
        <v>128000</v>
      </c>
    </row>
    <row r="9" spans="1:28" x14ac:dyDescent="0.25">
      <c r="A9" s="3">
        <v>2</v>
      </c>
      <c r="B9" s="26">
        <f>IF(A9&lt;=$C$4,B8,0)</f>
        <v>100000</v>
      </c>
      <c r="C9" s="23">
        <f t="shared" si="2"/>
        <v>7000.0000000000009</v>
      </c>
      <c r="D9" s="26">
        <f>IF(B9=0,0,D8+C9)</f>
        <v>114000</v>
      </c>
      <c r="E9" s="26"/>
      <c r="F9" s="26">
        <f t="shared" ref="F9:F17" si="3">B9*(1+$C$3*A9)</f>
        <v>114000.00000000001</v>
      </c>
      <c r="G9" s="22"/>
      <c r="Y9" s="3">
        <v>5</v>
      </c>
      <c r="Z9" s="26">
        <v>100000</v>
      </c>
      <c r="AA9" s="23">
        <f t="shared" si="0"/>
        <v>7000.0000000000009</v>
      </c>
      <c r="AB9" s="26">
        <f t="shared" si="1"/>
        <v>135000</v>
      </c>
    </row>
    <row r="10" spans="1:28" x14ac:dyDescent="0.25">
      <c r="A10" s="3">
        <v>3</v>
      </c>
      <c r="B10" s="26">
        <f t="shared" ref="B10:B17" si="4">IF(A10&lt;=$C$4,B9,0)</f>
        <v>100000</v>
      </c>
      <c r="C10" s="23">
        <f t="shared" si="2"/>
        <v>7000.0000000000009</v>
      </c>
      <c r="D10" s="26">
        <f t="shared" ref="D10:D17" si="5">IF(B10=0,0,D9+C10)</f>
        <v>121000</v>
      </c>
      <c r="E10" s="26"/>
      <c r="F10" s="26">
        <f t="shared" si="3"/>
        <v>121000</v>
      </c>
      <c r="G10" s="22"/>
      <c r="I10" s="21" t="s">
        <v>56</v>
      </c>
      <c r="J10" s="21" t="s">
        <v>55</v>
      </c>
      <c r="K10" s="21" t="s">
        <v>3</v>
      </c>
      <c r="L10" s="21">
        <v>0</v>
      </c>
      <c r="M10" s="20" t="s">
        <v>13</v>
      </c>
      <c r="Y10" s="3">
        <v>6</v>
      </c>
      <c r="Z10" s="26">
        <v>100000</v>
      </c>
      <c r="AA10" s="23">
        <f t="shared" si="0"/>
        <v>7000.0000000000009</v>
      </c>
      <c r="AB10" s="26">
        <f t="shared" si="1"/>
        <v>142000</v>
      </c>
    </row>
    <row r="11" spans="1:28" x14ac:dyDescent="0.25">
      <c r="A11" s="3">
        <v>4</v>
      </c>
      <c r="B11" s="26">
        <f t="shared" si="4"/>
        <v>100000</v>
      </c>
      <c r="C11" s="23">
        <f t="shared" si="2"/>
        <v>7000.0000000000009</v>
      </c>
      <c r="D11" s="26">
        <f t="shared" si="5"/>
        <v>128000</v>
      </c>
      <c r="E11" s="26"/>
      <c r="F11" s="26">
        <f t="shared" si="3"/>
        <v>128000</v>
      </c>
      <c r="G11" s="22"/>
      <c r="Y11" s="3">
        <v>7</v>
      </c>
      <c r="Z11" s="26">
        <v>100000</v>
      </c>
      <c r="AA11" s="23">
        <f t="shared" si="0"/>
        <v>7000.0000000000009</v>
      </c>
      <c r="AB11" s="26">
        <f t="shared" si="1"/>
        <v>149000</v>
      </c>
    </row>
    <row r="12" spans="1:28" x14ac:dyDescent="0.25">
      <c r="A12" s="3">
        <v>5</v>
      </c>
      <c r="B12" s="26">
        <f t="shared" si="4"/>
        <v>100000</v>
      </c>
      <c r="C12" s="23">
        <f t="shared" si="2"/>
        <v>7000.0000000000009</v>
      </c>
      <c r="D12" s="26">
        <f t="shared" si="5"/>
        <v>135000</v>
      </c>
      <c r="E12" s="26"/>
      <c r="F12" s="26">
        <f t="shared" si="3"/>
        <v>135000</v>
      </c>
      <c r="G12" s="22"/>
      <c r="Y12" s="3">
        <v>8</v>
      </c>
      <c r="Z12" s="26">
        <v>100000</v>
      </c>
      <c r="AA12" s="23">
        <f t="shared" si="0"/>
        <v>7000.0000000000009</v>
      </c>
      <c r="AB12" s="26">
        <f t="shared" si="1"/>
        <v>156000</v>
      </c>
    </row>
    <row r="13" spans="1:28" x14ac:dyDescent="0.25">
      <c r="A13" s="3">
        <v>6</v>
      </c>
      <c r="B13" s="26">
        <f t="shared" si="4"/>
        <v>100000</v>
      </c>
      <c r="C13" s="23">
        <f t="shared" si="2"/>
        <v>7000.0000000000009</v>
      </c>
      <c r="D13" s="26">
        <f t="shared" si="5"/>
        <v>142000</v>
      </c>
      <c r="E13" s="26"/>
      <c r="F13" s="26">
        <f t="shared" si="3"/>
        <v>142000</v>
      </c>
      <c r="G13" s="22"/>
      <c r="I13" s="21" t="s">
        <v>56</v>
      </c>
      <c r="J13" s="20" t="s">
        <v>55</v>
      </c>
      <c r="K13" s="21" t="s">
        <v>3</v>
      </c>
      <c r="L13" s="21">
        <v>0</v>
      </c>
      <c r="M13" s="21" t="s">
        <v>13</v>
      </c>
      <c r="Y13" s="3">
        <v>9</v>
      </c>
      <c r="Z13" s="26">
        <v>100000</v>
      </c>
      <c r="AA13" s="23">
        <f t="shared" si="0"/>
        <v>7000.0000000000009</v>
      </c>
      <c r="AB13" s="26">
        <f t="shared" si="1"/>
        <v>163000</v>
      </c>
    </row>
    <row r="14" spans="1:28" x14ac:dyDescent="0.25">
      <c r="A14" s="3">
        <v>7</v>
      </c>
      <c r="B14" s="26">
        <f t="shared" si="4"/>
        <v>100000</v>
      </c>
      <c r="C14" s="23">
        <f t="shared" si="2"/>
        <v>7000.0000000000009</v>
      </c>
      <c r="D14" s="26">
        <f t="shared" si="5"/>
        <v>149000</v>
      </c>
      <c r="E14" s="26"/>
      <c r="F14" s="26">
        <f t="shared" si="3"/>
        <v>149000</v>
      </c>
      <c r="G14" s="22"/>
      <c r="Y14" s="3">
        <v>10</v>
      </c>
      <c r="Z14" s="26">
        <v>100000</v>
      </c>
      <c r="AA14" s="23">
        <f t="shared" si="0"/>
        <v>7000.0000000000009</v>
      </c>
      <c r="AB14" s="26">
        <f t="shared" si="1"/>
        <v>170000</v>
      </c>
    </row>
    <row r="15" spans="1:28" x14ac:dyDescent="0.25">
      <c r="A15" s="3">
        <v>8</v>
      </c>
      <c r="B15" s="26">
        <f t="shared" si="4"/>
        <v>100000</v>
      </c>
      <c r="C15" s="23">
        <f t="shared" si="2"/>
        <v>7000.0000000000009</v>
      </c>
      <c r="D15" s="26">
        <f t="shared" si="5"/>
        <v>156000</v>
      </c>
      <c r="E15" s="26"/>
      <c r="F15" s="26">
        <f t="shared" si="3"/>
        <v>156000</v>
      </c>
      <c r="G15" s="22"/>
    </row>
    <row r="16" spans="1:28" x14ac:dyDescent="0.25">
      <c r="A16" s="3">
        <v>9</v>
      </c>
      <c r="B16" s="26">
        <f t="shared" si="4"/>
        <v>100000</v>
      </c>
      <c r="C16" s="23">
        <f t="shared" si="2"/>
        <v>7000.0000000000009</v>
      </c>
      <c r="D16" s="26">
        <f t="shared" si="5"/>
        <v>163000</v>
      </c>
      <c r="E16" s="26"/>
      <c r="F16" s="26">
        <f t="shared" si="3"/>
        <v>163000</v>
      </c>
      <c r="G16" s="22"/>
      <c r="I16" s="20" t="s">
        <v>56</v>
      </c>
      <c r="J16" s="21" t="s">
        <v>55</v>
      </c>
      <c r="K16" s="21" t="s">
        <v>3</v>
      </c>
      <c r="L16" s="21">
        <v>0</v>
      </c>
      <c r="M16" s="21" t="s">
        <v>13</v>
      </c>
    </row>
    <row r="17" spans="1:7" x14ac:dyDescent="0.25">
      <c r="A17" s="3">
        <v>10</v>
      </c>
      <c r="B17" s="26">
        <f t="shared" si="4"/>
        <v>100000</v>
      </c>
      <c r="C17" s="23">
        <f t="shared" si="2"/>
        <v>7000.0000000000009</v>
      </c>
      <c r="D17" s="26">
        <f t="shared" si="5"/>
        <v>170000</v>
      </c>
      <c r="E17" s="26"/>
      <c r="F17" s="27">
        <f t="shared" si="3"/>
        <v>170000.00000000003</v>
      </c>
      <c r="G17" s="22"/>
    </row>
    <row r="18" spans="1:7" x14ac:dyDescent="0.25">
      <c r="A18" s="4"/>
    </row>
    <row r="19" spans="1:7" x14ac:dyDescent="0.25">
      <c r="A19" s="4"/>
    </row>
    <row r="21" spans="1:7" x14ac:dyDescent="0.25">
      <c r="B21" t="s">
        <v>4</v>
      </c>
      <c r="C21" t="s">
        <v>10</v>
      </c>
    </row>
    <row r="22" spans="1:7" x14ac:dyDescent="0.25">
      <c r="B22" t="s">
        <v>2</v>
      </c>
      <c r="C22" t="s">
        <v>9</v>
      </c>
    </row>
    <row r="23" spans="1:7" x14ac:dyDescent="0.25">
      <c r="B23" t="s">
        <v>62</v>
      </c>
      <c r="C23" t="s">
        <v>8</v>
      </c>
    </row>
    <row r="24" spans="1:7" x14ac:dyDescent="0.25">
      <c r="B24" t="s">
        <v>5</v>
      </c>
      <c r="C24" t="s">
        <v>11</v>
      </c>
    </row>
    <row r="25" spans="1:7" x14ac:dyDescent="0.25">
      <c r="B25" t="s">
        <v>6</v>
      </c>
      <c r="C25" t="s">
        <v>7</v>
      </c>
    </row>
    <row r="40" spans="1:5" x14ac:dyDescent="0.25">
      <c r="A40" t="s">
        <v>29</v>
      </c>
    </row>
    <row r="41" spans="1:5" x14ac:dyDescent="0.25">
      <c r="B41" s="11" t="str">
        <f>+D56&amp;E56&amp;" "&amp;F56&amp;H56*100&amp;"% "&amp;I56&amp;J56&amp;K56</f>
        <v>¿Que cantidad depositó una persona que recibió $19000 a una tasa de interes del 11% durante 13 años?</v>
      </c>
    </row>
    <row r="42" spans="1:5" x14ac:dyDescent="0.25">
      <c r="B42" s="11"/>
    </row>
    <row r="43" spans="1:5" x14ac:dyDescent="0.25">
      <c r="B43" t="s">
        <v>6</v>
      </c>
      <c r="C43" s="29">
        <v>19000</v>
      </c>
    </row>
    <row r="44" spans="1:5" x14ac:dyDescent="0.25">
      <c r="B44" t="s">
        <v>26</v>
      </c>
      <c r="C44" s="30">
        <v>0.11</v>
      </c>
      <c r="E44" s="11" t="s">
        <v>28</v>
      </c>
    </row>
    <row r="45" spans="1:5" x14ac:dyDescent="0.25">
      <c r="B45" t="s">
        <v>27</v>
      </c>
      <c r="C45" s="18">
        <v>13</v>
      </c>
    </row>
    <row r="47" spans="1:5" x14ac:dyDescent="0.25">
      <c r="B47" s="11" t="s">
        <v>19</v>
      </c>
      <c r="C47" s="8">
        <f>+E57</f>
        <v>7818.9300411522599</v>
      </c>
    </row>
    <row r="48" spans="1:5" x14ac:dyDescent="0.25">
      <c r="B48" s="11" t="s">
        <v>20</v>
      </c>
      <c r="C48" s="9">
        <f>+E57</f>
        <v>7818.9300411522599</v>
      </c>
      <c r="D48" t="s">
        <v>17</v>
      </c>
      <c r="E48" s="11" t="s">
        <v>49</v>
      </c>
    </row>
    <row r="49" spans="1:11" x14ac:dyDescent="0.25">
      <c r="B49" s="11"/>
      <c r="C49" s="13">
        <f>+H56</f>
        <v>0.11</v>
      </c>
      <c r="D49" t="s">
        <v>48</v>
      </c>
    </row>
    <row r="50" spans="1:11" x14ac:dyDescent="0.25">
      <c r="B50" s="11"/>
      <c r="C50" s="14">
        <f>+C45</f>
        <v>13</v>
      </c>
      <c r="D50" t="s">
        <v>2</v>
      </c>
    </row>
    <row r="51" spans="1:11" x14ac:dyDescent="0.25">
      <c r="C51" s="6">
        <f>+C48*H56</f>
        <v>860.08230452674854</v>
      </c>
      <c r="D51" t="s">
        <v>21</v>
      </c>
      <c r="E51" t="s">
        <v>22</v>
      </c>
    </row>
    <row r="52" spans="1:11" x14ac:dyDescent="0.25">
      <c r="C52" s="6">
        <f>+C51*E52</f>
        <v>11181.069958847731</v>
      </c>
      <c r="D52" t="s">
        <v>23</v>
      </c>
      <c r="E52">
        <f>+J56</f>
        <v>13</v>
      </c>
      <c r="F52" t="s">
        <v>24</v>
      </c>
    </row>
    <row r="53" spans="1:11" x14ac:dyDescent="0.25">
      <c r="C53" s="9">
        <f>+C48*H56*J56</f>
        <v>11181.069958847731</v>
      </c>
      <c r="D53" t="s">
        <v>25</v>
      </c>
    </row>
    <row r="54" spans="1:11" x14ac:dyDescent="0.25">
      <c r="C54" s="10">
        <f>+C48+C53</f>
        <v>18999.999999999993</v>
      </c>
      <c r="D54" t="s">
        <v>14</v>
      </c>
    </row>
    <row r="56" spans="1:11" x14ac:dyDescent="0.25">
      <c r="D56" t="s">
        <v>70</v>
      </c>
      <c r="E56" s="6">
        <f>+C43</f>
        <v>19000</v>
      </c>
      <c r="F56" t="s">
        <v>16</v>
      </c>
      <c r="H56" s="7">
        <f>+C44</f>
        <v>0.11</v>
      </c>
      <c r="I56" t="s">
        <v>18</v>
      </c>
      <c r="J56">
        <f>+C45</f>
        <v>13</v>
      </c>
      <c r="K56" t="s">
        <v>71</v>
      </c>
    </row>
    <row r="57" spans="1:11" x14ac:dyDescent="0.25">
      <c r="E57" s="6">
        <v>7818.9300411522599</v>
      </c>
    </row>
    <row r="59" spans="1:11" x14ac:dyDescent="0.25">
      <c r="A59" t="s">
        <v>30</v>
      </c>
    </row>
    <row r="60" spans="1:11" x14ac:dyDescent="0.25">
      <c r="B60" s="11" t="str">
        <f>+D75&amp;E75&amp;" "&amp;F75&amp;H75*100&amp;"% "&amp;I75&amp;J75&amp;K75</f>
        <v>¿Que cantidad solicitó de crédito una persona que termino pagando $18000 a una tasa de interes del 15% durante 3 años?</v>
      </c>
    </row>
    <row r="61" spans="1:11" x14ac:dyDescent="0.25">
      <c r="B61" s="11"/>
    </row>
    <row r="62" spans="1:11" x14ac:dyDescent="0.25">
      <c r="B62" t="s">
        <v>6</v>
      </c>
      <c r="C62" s="10">
        <f>+C74</f>
        <v>18000</v>
      </c>
    </row>
    <row r="63" spans="1:11" x14ac:dyDescent="0.25">
      <c r="B63" t="s">
        <v>26</v>
      </c>
      <c r="C63" s="1">
        <f>+H75</f>
        <v>0.15</v>
      </c>
      <c r="E63" s="11" t="s">
        <v>28</v>
      </c>
    </row>
    <row r="64" spans="1:11" x14ac:dyDescent="0.25">
      <c r="B64" t="s">
        <v>27</v>
      </c>
      <c r="C64">
        <f>+J75</f>
        <v>3</v>
      </c>
    </row>
    <row r="66" spans="1:11" x14ac:dyDescent="0.25">
      <c r="B66" s="11" t="s">
        <v>19</v>
      </c>
      <c r="C66" s="8">
        <f>+E76</f>
        <v>12413.793103448275</v>
      </c>
    </row>
    <row r="67" spans="1:11" x14ac:dyDescent="0.25">
      <c r="B67" s="11" t="s">
        <v>20</v>
      </c>
      <c r="C67" s="9">
        <f>+E76</f>
        <v>12413.793103448275</v>
      </c>
      <c r="D67" t="s">
        <v>17</v>
      </c>
      <c r="E67" s="11" t="s">
        <v>49</v>
      </c>
    </row>
    <row r="68" spans="1:11" x14ac:dyDescent="0.25">
      <c r="B68" s="11"/>
      <c r="C68" s="9"/>
    </row>
    <row r="69" spans="1:11" x14ac:dyDescent="0.25">
      <c r="B69" s="11"/>
      <c r="C69" s="13">
        <f>+H75</f>
        <v>0.15</v>
      </c>
      <c r="D69" t="s">
        <v>5</v>
      </c>
    </row>
    <row r="70" spans="1:11" x14ac:dyDescent="0.25">
      <c r="B70" s="11"/>
      <c r="C70" s="9">
        <f>+J75</f>
        <v>3</v>
      </c>
      <c r="D70" t="s">
        <v>2</v>
      </c>
    </row>
    <row r="71" spans="1:11" x14ac:dyDescent="0.25">
      <c r="C71" s="6">
        <f>+C67*H75</f>
        <v>1862.0689655172412</v>
      </c>
      <c r="D71" t="s">
        <v>21</v>
      </c>
      <c r="E71" t="s">
        <v>22</v>
      </c>
    </row>
    <row r="72" spans="1:11" x14ac:dyDescent="0.25">
      <c r="C72" s="6">
        <f>+C71*E72</f>
        <v>5586.2068965517237</v>
      </c>
      <c r="D72" t="s">
        <v>23</v>
      </c>
      <c r="E72">
        <f>+J75</f>
        <v>3</v>
      </c>
      <c r="F72" t="s">
        <v>24</v>
      </c>
    </row>
    <row r="73" spans="1:11" x14ac:dyDescent="0.25">
      <c r="C73" s="6">
        <f>+C67*H75*J75</f>
        <v>5586.2068965517237</v>
      </c>
      <c r="D73" t="s">
        <v>25</v>
      </c>
    </row>
    <row r="74" spans="1:11" x14ac:dyDescent="0.25">
      <c r="C74" s="6">
        <f>+C67+C73</f>
        <v>18000</v>
      </c>
      <c r="D74" t="s">
        <v>14</v>
      </c>
    </row>
    <row r="75" spans="1:11" x14ac:dyDescent="0.25">
      <c r="D75" t="s">
        <v>72</v>
      </c>
      <c r="E75" s="6">
        <v>18000</v>
      </c>
      <c r="F75" t="s">
        <v>16</v>
      </c>
      <c r="H75" s="7">
        <v>0.15</v>
      </c>
      <c r="I75" t="s">
        <v>18</v>
      </c>
      <c r="J75">
        <v>3</v>
      </c>
      <c r="K75" t="s">
        <v>71</v>
      </c>
    </row>
    <row r="76" spans="1:11" x14ac:dyDescent="0.25">
      <c r="E76" s="6">
        <v>12413.793103448275</v>
      </c>
    </row>
    <row r="77" spans="1:11" x14ac:dyDescent="0.25">
      <c r="A77" t="s">
        <v>76</v>
      </c>
      <c r="E77" s="6"/>
    </row>
    <row r="78" spans="1:11" x14ac:dyDescent="0.25">
      <c r="B78" t="str">
        <f ca="1">+B89</f>
        <v>¿Que cantidad depositó una persona que recibió $13000 a una tasa de interes del 13% durante 5 años?</v>
      </c>
      <c r="E78" s="6"/>
    </row>
    <row r="79" spans="1:11" x14ac:dyDescent="0.25">
      <c r="B79" t="s">
        <v>77</v>
      </c>
      <c r="E79" s="6"/>
    </row>
    <row r="80" spans="1:11" x14ac:dyDescent="0.25">
      <c r="E80" s="6"/>
    </row>
    <row r="81" spans="1:5" x14ac:dyDescent="0.25">
      <c r="E81" s="6"/>
    </row>
    <row r="82" spans="1:5" x14ac:dyDescent="0.25">
      <c r="E82" s="6"/>
    </row>
    <row r="85" spans="1:5" ht="46.5" x14ac:dyDescent="0.7">
      <c r="A85" s="12" t="s">
        <v>69</v>
      </c>
    </row>
    <row r="86" spans="1:5" x14ac:dyDescent="0.25">
      <c r="A86" s="15" t="s">
        <v>31</v>
      </c>
      <c r="B86" s="16" t="s">
        <v>32</v>
      </c>
      <c r="C86" s="16"/>
    </row>
    <row r="88" spans="1:5" x14ac:dyDescent="0.25">
      <c r="A88" t="s">
        <v>35</v>
      </c>
    </row>
    <row r="89" spans="1:5" x14ac:dyDescent="0.25">
      <c r="B89" s="11" t="str">
        <f ca="1">+D101&amp;E101&amp;" "&amp;F101&amp;H101*100&amp;"% "&amp;I101&amp;J101&amp;K101</f>
        <v>¿Que cantidad depositó una persona que recibió $13000 a una tasa de interes del 13% durante 5 años?</v>
      </c>
    </row>
    <row r="90" spans="1:5" x14ac:dyDescent="0.25">
      <c r="B90" s="11"/>
    </row>
    <row r="91" spans="1:5" x14ac:dyDescent="0.25">
      <c r="B91" t="s">
        <v>6</v>
      </c>
      <c r="C91" s="29">
        <f ca="1">+C100</f>
        <v>13000</v>
      </c>
    </row>
    <row r="92" spans="1:5" x14ac:dyDescent="0.25">
      <c r="B92" t="s">
        <v>26</v>
      </c>
      <c r="C92" s="30">
        <f ca="1">+H101</f>
        <v>0.13</v>
      </c>
      <c r="E92" s="11" t="s">
        <v>28</v>
      </c>
    </row>
    <row r="93" spans="1:5" x14ac:dyDescent="0.25">
      <c r="B93" t="s">
        <v>27</v>
      </c>
      <c r="C93" s="18">
        <f ca="1">+J101</f>
        <v>5</v>
      </c>
    </row>
    <row r="95" spans="1:5" x14ac:dyDescent="0.25">
      <c r="B95" s="11" t="s">
        <v>19</v>
      </c>
      <c r="C95" s="8">
        <f ca="1">+E102</f>
        <v>7878.787878787879</v>
      </c>
    </row>
    <row r="96" spans="1:5" x14ac:dyDescent="0.25">
      <c r="B96" s="11" t="s">
        <v>20</v>
      </c>
      <c r="C96" s="9">
        <f ca="1">+E102</f>
        <v>7878.787878787879</v>
      </c>
      <c r="D96" t="s">
        <v>17</v>
      </c>
    </row>
    <row r="97" spans="1:11" x14ac:dyDescent="0.25">
      <c r="C97" s="6">
        <f ca="1">+C96*H101</f>
        <v>1024.2424242424242</v>
      </c>
      <c r="D97" t="s">
        <v>21</v>
      </c>
      <c r="E97" t="s">
        <v>22</v>
      </c>
    </row>
    <row r="98" spans="1:11" x14ac:dyDescent="0.25">
      <c r="C98" s="6">
        <f ca="1">+C97*E98</f>
        <v>5121.212121212121</v>
      </c>
      <c r="D98" t="s">
        <v>23</v>
      </c>
      <c r="E98">
        <f ca="1">+J101</f>
        <v>5</v>
      </c>
      <c r="F98" t="s">
        <v>24</v>
      </c>
    </row>
    <row r="99" spans="1:11" x14ac:dyDescent="0.25">
      <c r="C99" s="9">
        <f ca="1">+C96*H101*J101</f>
        <v>5121.212121212121</v>
      </c>
      <c r="D99" t="s">
        <v>25</v>
      </c>
    </row>
    <row r="100" spans="1:11" x14ac:dyDescent="0.25">
      <c r="C100" s="10">
        <f ca="1">+C96+C99</f>
        <v>13000</v>
      </c>
      <c r="D100" t="s">
        <v>14</v>
      </c>
    </row>
    <row r="101" spans="1:11" x14ac:dyDescent="0.25">
      <c r="D101" t="s">
        <v>70</v>
      </c>
      <c r="E101" s="6">
        <f ca="1">RANDBETWEEN(10,30)*1000</f>
        <v>13000</v>
      </c>
      <c r="F101" t="s">
        <v>16</v>
      </c>
      <c r="H101" s="7">
        <f ca="1">RANDBETWEEN(1,15)/100</f>
        <v>0.13</v>
      </c>
      <c r="I101" t="s">
        <v>18</v>
      </c>
      <c r="J101">
        <f ca="1">RANDBETWEEN(1,15)</f>
        <v>5</v>
      </c>
      <c r="K101" t="s">
        <v>71</v>
      </c>
    </row>
    <row r="102" spans="1:11" x14ac:dyDescent="0.25">
      <c r="E102" s="6">
        <f ca="1">+E101/(1+H101*J101)</f>
        <v>7878.787878787879</v>
      </c>
    </row>
    <row r="105" spans="1:11" x14ac:dyDescent="0.25">
      <c r="A105" t="s">
        <v>36</v>
      </c>
    </row>
    <row r="106" spans="1:11" x14ac:dyDescent="0.25">
      <c r="B106" s="11" t="str">
        <f ca="1">+D118&amp;E118&amp;" "&amp;F118&amp;H118*100&amp;"% "&amp;I118&amp;J118&amp;K118</f>
        <v>¿Que cantidad solicitó de crédito una persona que termino pagando $13000 a una tasa de interes del 1% durante 10 años?</v>
      </c>
    </row>
    <row r="107" spans="1:11" x14ac:dyDescent="0.25">
      <c r="B107" s="11"/>
    </row>
    <row r="108" spans="1:11" x14ac:dyDescent="0.25">
      <c r="B108" t="s">
        <v>6</v>
      </c>
      <c r="C108" s="10">
        <f ca="1">+C117</f>
        <v>13000</v>
      </c>
    </row>
    <row r="109" spans="1:11" x14ac:dyDescent="0.25">
      <c r="B109" t="s">
        <v>26</v>
      </c>
      <c r="C109" s="1">
        <f ca="1">+H118</f>
        <v>0.01</v>
      </c>
      <c r="E109" s="11" t="s">
        <v>28</v>
      </c>
    </row>
    <row r="110" spans="1:11" x14ac:dyDescent="0.25">
      <c r="B110" t="s">
        <v>27</v>
      </c>
      <c r="C110">
        <f ca="1">+J118</f>
        <v>10</v>
      </c>
    </row>
    <row r="112" spans="1:11" x14ac:dyDescent="0.25">
      <c r="B112" s="11" t="s">
        <v>19</v>
      </c>
      <c r="C112" s="8">
        <f ca="1">+E119</f>
        <v>11818.181818181818</v>
      </c>
    </row>
    <row r="113" spans="1:13" x14ac:dyDescent="0.25">
      <c r="B113" s="11" t="s">
        <v>20</v>
      </c>
      <c r="C113" s="9">
        <f ca="1">+E119</f>
        <v>11818.181818181818</v>
      </c>
      <c r="D113" t="s">
        <v>17</v>
      </c>
    </row>
    <row r="114" spans="1:13" x14ac:dyDescent="0.25">
      <c r="C114" s="6">
        <f ca="1">+C113*H118</f>
        <v>118.18181818181819</v>
      </c>
      <c r="D114" t="s">
        <v>21</v>
      </c>
      <c r="E114" t="s">
        <v>22</v>
      </c>
    </row>
    <row r="115" spans="1:13" x14ac:dyDescent="0.25">
      <c r="C115" s="6">
        <f ca="1">+C114*E115</f>
        <v>1181.818181818182</v>
      </c>
      <c r="D115" t="s">
        <v>23</v>
      </c>
      <c r="E115">
        <f ca="1">+J118</f>
        <v>10</v>
      </c>
      <c r="F115" t="s">
        <v>24</v>
      </c>
    </row>
    <row r="116" spans="1:13" x14ac:dyDescent="0.25">
      <c r="C116" s="9">
        <f ca="1">+C113*H118*J118</f>
        <v>1181.818181818182</v>
      </c>
      <c r="D116" t="s">
        <v>25</v>
      </c>
    </row>
    <row r="117" spans="1:13" x14ac:dyDescent="0.25">
      <c r="C117" s="10">
        <f ca="1">+C113+C116</f>
        <v>13000</v>
      </c>
      <c r="D117" t="s">
        <v>14</v>
      </c>
    </row>
    <row r="118" spans="1:13" x14ac:dyDescent="0.25">
      <c r="D118" t="s">
        <v>72</v>
      </c>
      <c r="E118" s="6">
        <f ca="1">RANDBETWEEN(10,30)*1000</f>
        <v>13000</v>
      </c>
      <c r="F118" t="s">
        <v>16</v>
      </c>
      <c r="H118" s="7">
        <f ca="1">RANDBETWEEN(1,15)/100</f>
        <v>0.01</v>
      </c>
      <c r="I118" t="s">
        <v>18</v>
      </c>
      <c r="J118">
        <f ca="1">RANDBETWEEN(1,15)</f>
        <v>10</v>
      </c>
      <c r="K118" t="s">
        <v>71</v>
      </c>
    </row>
    <row r="119" spans="1:13" x14ac:dyDescent="0.25">
      <c r="E119" s="6">
        <f ca="1">+E118/(1+H118*J118)</f>
        <v>11818.181818181818</v>
      </c>
    </row>
    <row r="122" spans="1:13" x14ac:dyDescent="0.25">
      <c r="A122" s="17" t="s">
        <v>33</v>
      </c>
      <c r="B122" s="18" t="s">
        <v>34</v>
      </c>
      <c r="C122" s="18"/>
    </row>
    <row r="124" spans="1:13" x14ac:dyDescent="0.25">
      <c r="A124" t="s">
        <v>35</v>
      </c>
    </row>
    <row r="125" spans="1:13" x14ac:dyDescent="0.25">
      <c r="B125" s="11" t="str">
        <f ca="1">+D137&amp;E137&amp;" "&amp;F137&amp;H137*100&amp;"% "&amp;I137&amp;J137&amp;K137&amp;I138&amp;L138&amp;"?"</f>
        <v>¿Que cantidad depositó una persona que recibió $20000 a una tasa de interes del 12% durante 2 años, pagado de forma mensual?</v>
      </c>
    </row>
    <row r="126" spans="1:13" x14ac:dyDescent="0.25">
      <c r="B126" t="s">
        <v>6</v>
      </c>
      <c r="C126" s="10">
        <f ca="1">+C136</f>
        <v>20000</v>
      </c>
      <c r="E126" s="11" t="s">
        <v>51</v>
      </c>
      <c r="K126">
        <v>1</v>
      </c>
      <c r="L126">
        <v>360</v>
      </c>
      <c r="M126" t="s">
        <v>47</v>
      </c>
    </row>
    <row r="127" spans="1:13" x14ac:dyDescent="0.25">
      <c r="B127" t="s">
        <v>26</v>
      </c>
      <c r="C127" s="1">
        <f ca="1">+H137</f>
        <v>0.12</v>
      </c>
      <c r="D127" s="7">
        <f ca="1">+C127/C129</f>
        <v>0.01</v>
      </c>
      <c r="E127" t="s">
        <v>53</v>
      </c>
      <c r="K127">
        <v>2</v>
      </c>
      <c r="L127">
        <v>52</v>
      </c>
      <c r="M127" t="s">
        <v>46</v>
      </c>
    </row>
    <row r="128" spans="1:13" x14ac:dyDescent="0.25">
      <c r="B128" t="s">
        <v>27</v>
      </c>
      <c r="C128">
        <f ca="1">+J137</f>
        <v>2</v>
      </c>
      <c r="K128">
        <v>3</v>
      </c>
      <c r="L128">
        <v>24</v>
      </c>
      <c r="M128" t="s">
        <v>45</v>
      </c>
    </row>
    <row r="129" spans="2:13" x14ac:dyDescent="0.25">
      <c r="B129" t="s">
        <v>50</v>
      </c>
      <c r="C129">
        <f ca="1">+K138</f>
        <v>12</v>
      </c>
      <c r="D129" t="str">
        <f ca="1">+L138</f>
        <v>mensual</v>
      </c>
      <c r="K129">
        <v>4</v>
      </c>
      <c r="L129">
        <v>12</v>
      </c>
      <c r="M129" t="s">
        <v>44</v>
      </c>
    </row>
    <row r="130" spans="2:13" x14ac:dyDescent="0.25">
      <c r="B130" t="s">
        <v>52</v>
      </c>
      <c r="C130">
        <f ca="1">+C128*C129</f>
        <v>24</v>
      </c>
      <c r="K130">
        <v>5</v>
      </c>
      <c r="L130">
        <v>6</v>
      </c>
      <c r="M130" t="s">
        <v>43</v>
      </c>
    </row>
    <row r="131" spans="2:13" x14ac:dyDescent="0.25">
      <c r="B131" s="11" t="s">
        <v>19</v>
      </c>
      <c r="C131" s="8">
        <f ca="1">+E138</f>
        <v>16129.032258064517</v>
      </c>
      <c r="D131">
        <f ca="1">+C126/(1+C127/C129*C130)</f>
        <v>16129.032258064517</v>
      </c>
      <c r="E131">
        <f ca="1">+C126/(1+D127*C130)</f>
        <v>16129.032258064517</v>
      </c>
      <c r="K131">
        <v>6</v>
      </c>
      <c r="L131">
        <v>4</v>
      </c>
      <c r="M131" t="s">
        <v>42</v>
      </c>
    </row>
    <row r="132" spans="2:13" x14ac:dyDescent="0.25">
      <c r="B132" s="11" t="s">
        <v>20</v>
      </c>
      <c r="C132" s="9">
        <f ca="1">+E138</f>
        <v>16129.032258064517</v>
      </c>
      <c r="D132" t="s">
        <v>17</v>
      </c>
      <c r="K132">
        <v>7</v>
      </c>
      <c r="L132">
        <v>3</v>
      </c>
      <c r="M132" t="s">
        <v>41</v>
      </c>
    </row>
    <row r="133" spans="2:13" x14ac:dyDescent="0.25">
      <c r="C133" s="6">
        <f ca="1">+C132*H137/K138</f>
        <v>161.29032258064515</v>
      </c>
      <c r="D133" t="s">
        <v>21</v>
      </c>
      <c r="E133" t="s">
        <v>54</v>
      </c>
      <c r="K133">
        <v>8</v>
      </c>
      <c r="L133">
        <v>2</v>
      </c>
      <c r="M133" t="s">
        <v>37</v>
      </c>
    </row>
    <row r="134" spans="2:13" x14ac:dyDescent="0.25">
      <c r="C134" s="6">
        <f ca="1">+C133*E134*K138</f>
        <v>3870.9677419354839</v>
      </c>
      <c r="D134" t="s">
        <v>23</v>
      </c>
      <c r="E134">
        <f ca="1">+J137</f>
        <v>2</v>
      </c>
      <c r="F134" t="s">
        <v>24</v>
      </c>
      <c r="K134">
        <v>9</v>
      </c>
      <c r="L134">
        <v>1</v>
      </c>
      <c r="M134" t="s">
        <v>40</v>
      </c>
    </row>
    <row r="135" spans="2:13" x14ac:dyDescent="0.25">
      <c r="C135" s="9">
        <f ca="1">+C132*H137*J137</f>
        <v>3870.9677419354839</v>
      </c>
      <c r="D135" t="s">
        <v>25</v>
      </c>
    </row>
    <row r="136" spans="2:13" x14ac:dyDescent="0.25">
      <c r="C136" s="10">
        <f ca="1">+C132+C135</f>
        <v>20000</v>
      </c>
      <c r="D136" t="s">
        <v>14</v>
      </c>
    </row>
    <row r="137" spans="2:13" x14ac:dyDescent="0.25">
      <c r="D137" t="s">
        <v>70</v>
      </c>
      <c r="E137" s="6">
        <f ca="1">RANDBETWEEN(10,30)*1000</f>
        <v>20000</v>
      </c>
      <c r="F137" t="s">
        <v>16</v>
      </c>
      <c r="H137" s="7">
        <f ca="1">RANDBETWEEN(1,15)/100</f>
        <v>0.12</v>
      </c>
      <c r="I137" t="s">
        <v>18</v>
      </c>
      <c r="J137">
        <f ca="1">RANDBETWEEN(1,3)</f>
        <v>2</v>
      </c>
      <c r="K137" t="s">
        <v>39</v>
      </c>
    </row>
    <row r="138" spans="2:13" x14ac:dyDescent="0.25">
      <c r="E138" s="6">
        <f ca="1">+E137/(1+H137/K138*J137*K138)</f>
        <v>16129.032258064517</v>
      </c>
      <c r="I138" t="s">
        <v>38</v>
      </c>
      <c r="J138">
        <f ca="1">RANDBETWEEN(1,9)</f>
        <v>4</v>
      </c>
      <c r="K138">
        <f ca="1">VLOOKUP(J138,$K$126:$M$134,2,0)</f>
        <v>12</v>
      </c>
      <c r="L138" t="str">
        <f ca="1">VLOOKUP(J138,$K$126:$M$134,3,0)</f>
        <v>mensual</v>
      </c>
    </row>
    <row r="139" spans="2:13" x14ac:dyDescent="0.25">
      <c r="E139" s="8"/>
    </row>
  </sheetData>
  <mergeCells count="2">
    <mergeCell ref="B1:C1"/>
    <mergeCell ref="F7:G7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 Valor Presente</vt:lpstr>
    </vt:vector>
  </TitlesOfParts>
  <Company>CMASCH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Castillo</dc:creator>
  <cp:lastModifiedBy>Tecnológico de Monterrey</cp:lastModifiedBy>
  <dcterms:created xsi:type="dcterms:W3CDTF">2016-05-01T16:11:09Z</dcterms:created>
  <dcterms:modified xsi:type="dcterms:W3CDTF">2016-07-18T16:43:07Z</dcterms:modified>
</cp:coreProperties>
</file>